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r\Desktop\"/>
    </mc:Choice>
  </mc:AlternateContent>
  <xr:revisionPtr revIDLastSave="0" documentId="13_ncr:1_{6419F38D-A76B-4F78-80D1-30570AD4E163}" xr6:coauthVersionLast="47" xr6:coauthVersionMax="47" xr10:uidLastSave="{00000000-0000-0000-0000-000000000000}"/>
  <bookViews>
    <workbookView xWindow="-120" yWindow="-120" windowWidth="29040" windowHeight="15720" xr2:uid="{7FD28173-1031-4593-9A10-E6E93DA8DDBD}"/>
  </bookViews>
  <sheets>
    <sheet name="11 20 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7" i="1" l="1"/>
  <c r="E134" i="1" s="1"/>
  <c r="E126" i="1"/>
  <c r="E125" i="1"/>
  <c r="E116" i="1"/>
  <c r="E106" i="1"/>
  <c r="E101" i="1"/>
  <c r="E94" i="1"/>
  <c r="E93" i="1"/>
  <c r="E92" i="1"/>
  <c r="E91" i="1"/>
  <c r="E95" i="1" s="1"/>
  <c r="E86" i="1"/>
  <c r="E72" i="1"/>
  <c r="E61" i="1"/>
  <c r="E65" i="1" s="1"/>
  <c r="E58" i="1"/>
  <c r="E49" i="1"/>
  <c r="E37" i="1"/>
  <c r="E4" i="1"/>
  <c r="E17" i="1" s="1"/>
  <c r="E136" i="1" l="1"/>
  <c r="E138" i="1" s="1"/>
</calcChain>
</file>

<file path=xl/sharedStrings.xml><?xml version="1.0" encoding="utf-8"?>
<sst xmlns="http://schemas.openxmlformats.org/spreadsheetml/2006/main" count="207" uniqueCount="121">
  <si>
    <t>Type</t>
  </si>
  <si>
    <t>0100 - INCOME</t>
  </si>
  <si>
    <t>Maintenance Fee</t>
  </si>
  <si>
    <t>Income</t>
  </si>
  <si>
    <t>Background Checks</t>
  </si>
  <si>
    <t>Condo Docs</t>
  </si>
  <si>
    <t>Laundry</t>
  </si>
  <si>
    <t>Kayak Rack</t>
  </si>
  <si>
    <t>Rental Income</t>
  </si>
  <si>
    <t>Key Fobs</t>
  </si>
  <si>
    <t>Bank Interest</t>
  </si>
  <si>
    <t>Late Fees</t>
  </si>
  <si>
    <t>Storage</t>
  </si>
  <si>
    <t>Returned check charge</t>
  </si>
  <si>
    <t>postage</t>
  </si>
  <si>
    <t>total 0100 -  Income</t>
  </si>
  <si>
    <t>EXPENCES</t>
  </si>
  <si>
    <t>0300 - BLDG-MAINT</t>
  </si>
  <si>
    <t>Materials</t>
  </si>
  <si>
    <t>Expense</t>
  </si>
  <si>
    <t>Plumbing</t>
  </si>
  <si>
    <t>Laundry repair</t>
  </si>
  <si>
    <t>Elevator repairs</t>
  </si>
  <si>
    <t>Propane Gas</t>
  </si>
  <si>
    <t>Unit 105 expense</t>
  </si>
  <si>
    <t>Janitorial</t>
  </si>
  <si>
    <t>Electrical</t>
  </si>
  <si>
    <t>Paint</t>
  </si>
  <si>
    <t>Security Keys</t>
  </si>
  <si>
    <t>Equipment/tools</t>
  </si>
  <si>
    <t>Furniture building</t>
  </si>
  <si>
    <t>Pelican Lounge</t>
  </si>
  <si>
    <t>units mis repairs</t>
  </si>
  <si>
    <t>total 0300 - -BLDG MAINT</t>
  </si>
  <si>
    <t>0304 -UNFORESEEN / SPECIAL PROJ</t>
  </si>
  <si>
    <t>TOTAL 0304 - UNFORESEEN / SPECIAL PROJ</t>
  </si>
  <si>
    <t>0400 - ANNUAL CONTRACT SERVICES</t>
  </si>
  <si>
    <t>Cable TV</t>
  </si>
  <si>
    <t>Elevators</t>
  </si>
  <si>
    <t>Unit Pest Control</t>
  </si>
  <si>
    <t>Terminix Termite Bond</t>
  </si>
  <si>
    <t>Lawn &amp; Shrub Spray</t>
  </si>
  <si>
    <t>Cleaning Drain lines</t>
  </si>
  <si>
    <t>Fire/Life Safety</t>
  </si>
  <si>
    <t>Fire/LifeSafety:Annual Fire Alarm Inspection</t>
  </si>
  <si>
    <t>Fire/LifeSafety:Fire Extinguisher Inspection</t>
  </si>
  <si>
    <t>Fire/LifeSafety:Fire Pump Inspection</t>
  </si>
  <si>
    <t>Booster Pump Insp.</t>
  </si>
  <si>
    <t>Back flow tests</t>
  </si>
  <si>
    <t>Payroll Services</t>
  </si>
  <si>
    <t>Cleaning Services</t>
  </si>
  <si>
    <t>Roof Inspection</t>
  </si>
  <si>
    <t>Total 0400  - ANNUAL CONTRACT SERVICES</t>
  </si>
  <si>
    <t>0500 - INSURANCE</t>
  </si>
  <si>
    <t>Fire/Liability/Package</t>
  </si>
  <si>
    <t>Flood</t>
  </si>
  <si>
    <t>Wind</t>
  </si>
  <si>
    <t>Workers comp</t>
  </si>
  <si>
    <t>Total 0500 - INSURANCE</t>
  </si>
  <si>
    <t>0600 -LANDSCAPING</t>
  </si>
  <si>
    <t>Landscape Contract</t>
  </si>
  <si>
    <t>Plants &amp; Materials</t>
  </si>
  <si>
    <t>Tree Trimming</t>
  </si>
  <si>
    <t>Irrigation</t>
  </si>
  <si>
    <t>TOTAL - 0600 - LANDSCAPING</t>
  </si>
  <si>
    <t>0700 - OFFICE - ADMIN.</t>
  </si>
  <si>
    <t>Office Supplies</t>
  </si>
  <si>
    <t>Postage</t>
  </si>
  <si>
    <t>Internet</t>
  </si>
  <si>
    <t>Misc. Charges</t>
  </si>
  <si>
    <t>Hospitality / Entertainment</t>
  </si>
  <si>
    <t>Bank Charge</t>
  </si>
  <si>
    <t>Uniforms</t>
  </si>
  <si>
    <t>Computer Support Services</t>
  </si>
  <si>
    <t>Office Equipment/Furniture</t>
  </si>
  <si>
    <t xml:space="preserve">State Mandates </t>
  </si>
  <si>
    <t xml:space="preserve">TOTAL 0700 - OFFICE - ADMIN </t>
  </si>
  <si>
    <t>0710 -PAYROLL</t>
  </si>
  <si>
    <t>Payroll Office</t>
  </si>
  <si>
    <t>Maintenance  Payroll</t>
  </si>
  <si>
    <t>ER  Social Security tax  6.2 %</t>
  </si>
  <si>
    <t>ER FL Unemployment Tax 7000. 2.7%</t>
  </si>
  <si>
    <t>ER FED Unemployment Tax 7000 .06%</t>
  </si>
  <si>
    <t>ER Medicare Payroll tax  1.45%</t>
  </si>
  <si>
    <t>TOTAL 0710 - PAYROLL</t>
  </si>
  <si>
    <t>0800 - POOL</t>
  </si>
  <si>
    <t>Pool Repairs</t>
  </si>
  <si>
    <t>Pool Supplies</t>
  </si>
  <si>
    <t>Furniture Repair / replacement</t>
  </si>
  <si>
    <t>TOTAL 0800 - POOL</t>
  </si>
  <si>
    <t>0900 - PROFESSIONAL</t>
  </si>
  <si>
    <t>Accounting</t>
  </si>
  <si>
    <t>Legal</t>
  </si>
  <si>
    <t>TOAL 0900 - PROFESSIONAL</t>
  </si>
  <si>
    <t>1000 - TAXES</t>
  </si>
  <si>
    <t>Income Tax</t>
  </si>
  <si>
    <t>Property Tax</t>
  </si>
  <si>
    <t>TOTAL 1000 - TAXES</t>
  </si>
  <si>
    <t>1001 - FEES &amp; PERMITS</t>
  </si>
  <si>
    <t>Elevator Certificate</t>
  </si>
  <si>
    <t>Pool Permit</t>
  </si>
  <si>
    <t>TOTAL  1001- FEES &amp; PERMITS</t>
  </si>
  <si>
    <t>1003 - DBPR</t>
  </si>
  <si>
    <t>Annual Report</t>
  </si>
  <si>
    <t>TOTAL 1003 - DBPR</t>
  </si>
  <si>
    <t>1100 - UTILITIES</t>
  </si>
  <si>
    <t>Public Service Tax</t>
  </si>
  <si>
    <t>Fire Tap - Tax</t>
  </si>
  <si>
    <t>Garbage</t>
  </si>
  <si>
    <t>Sewer</t>
  </si>
  <si>
    <t>Water</t>
  </si>
  <si>
    <t>Electric #HSE</t>
  </si>
  <si>
    <t>Electric #SHS</t>
  </si>
  <si>
    <t>Elevator Telephone( kingsIII &amp; spectrum)</t>
  </si>
  <si>
    <t>Office Cell Phone (spectrum )</t>
  </si>
  <si>
    <t>Fax Phone (no longer have this)</t>
  </si>
  <si>
    <t>TOTAL 1100 - UTILITES</t>
  </si>
  <si>
    <t xml:space="preserve">           TOTAL EXPENCES</t>
  </si>
  <si>
    <t>Reserves Deposit</t>
  </si>
  <si>
    <t>E Stoppel Fee</t>
  </si>
  <si>
    <t xml:space="preserve">  2025 budjet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</si>
</sst>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rgb="FF323232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sz val="10"/>
      <color rgb="FF323232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2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16" fontId="3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5" fillId="0" borderId="0" xfId="0" applyNumberFormat="1" applyFont="1"/>
    <xf numFmtId="0" fontId="3" fillId="0" borderId="2" xfId="0" applyFont="1" applyBorder="1"/>
    <xf numFmtId="0" fontId="4" fillId="0" borderId="4" xfId="0" applyFont="1" applyBorder="1"/>
    <xf numFmtId="0" fontId="3" fillId="0" borderId="0" xfId="0" applyFont="1"/>
    <xf numFmtId="49" fontId="2" fillId="0" borderId="0" xfId="0" applyNumberFormat="1" applyFont="1"/>
    <xf numFmtId="164" fontId="5" fillId="0" borderId="2" xfId="0" applyNumberFormat="1" applyFont="1" applyBorder="1" applyAlignment="1">
      <alignment horizontal="center"/>
    </xf>
    <xf numFmtId="39" fontId="4" fillId="0" borderId="4" xfId="0" applyNumberFormat="1" applyFont="1" applyBorder="1"/>
    <xf numFmtId="164" fontId="2" fillId="0" borderId="2" xfId="0" applyNumberFormat="1" applyFont="1" applyBorder="1" applyAlignment="1">
      <alignment horizontal="right"/>
    </xf>
    <xf numFmtId="39" fontId="6" fillId="0" borderId="5" xfId="0" applyNumberFormat="1" applyFont="1" applyBorder="1"/>
    <xf numFmtId="39" fontId="6" fillId="0" borderId="6" xfId="0" applyNumberFormat="1" applyFont="1" applyBorder="1"/>
    <xf numFmtId="39" fontId="6" fillId="0" borderId="4" xfId="0" applyNumberFormat="1" applyFont="1" applyBorder="1"/>
    <xf numFmtId="49" fontId="5" fillId="0" borderId="7" xfId="0" applyNumberFormat="1" applyFont="1" applyBorder="1"/>
    <xf numFmtId="49" fontId="5" fillId="0" borderId="8" xfId="0" applyNumberFormat="1" applyFont="1" applyBorder="1"/>
    <xf numFmtId="43" fontId="4" fillId="0" borderId="4" xfId="1" applyFont="1" applyFill="1" applyBorder="1"/>
    <xf numFmtId="43" fontId="3" fillId="0" borderId="0" xfId="0" applyNumberFormat="1" applyFont="1"/>
    <xf numFmtId="39" fontId="3" fillId="0" borderId="0" xfId="0" applyNumberFormat="1" applyFont="1"/>
    <xf numFmtId="43" fontId="4" fillId="0" borderId="4" xfId="1" applyFont="1" applyFill="1" applyBorder="1" applyAlignment="1">
      <alignment horizontal="center"/>
    </xf>
    <xf numFmtId="43" fontId="4" fillId="0" borderId="3" xfId="1" applyFont="1" applyFill="1" applyBorder="1" applyAlignment="1">
      <alignment horizontal="center"/>
    </xf>
    <xf numFmtId="49" fontId="5" fillId="0" borderId="9" xfId="0" applyNumberFormat="1" applyFont="1" applyBorder="1"/>
    <xf numFmtId="164" fontId="2" fillId="0" borderId="2" xfId="0" applyNumberFormat="1" applyFont="1" applyBorder="1" applyAlignment="1">
      <alignment horizontal="center"/>
    </xf>
    <xf numFmtId="43" fontId="4" fillId="0" borderId="3" xfId="1" applyFont="1" applyFill="1" applyBorder="1"/>
    <xf numFmtId="39" fontId="4" fillId="0" borderId="3" xfId="0" applyNumberFormat="1" applyFont="1" applyBorder="1"/>
    <xf numFmtId="43" fontId="4" fillId="0" borderId="4" xfId="1" applyFont="1" applyBorder="1"/>
    <xf numFmtId="0" fontId="5" fillId="0" borderId="0" xfId="0" applyFont="1"/>
    <xf numFmtId="164" fontId="2" fillId="0" borderId="0" xfId="0" applyNumberFormat="1" applyFont="1" applyAlignment="1">
      <alignment horizontal="right"/>
    </xf>
    <xf numFmtId="39" fontId="6" fillId="0" borderId="0" xfId="0" applyNumberFormat="1" applyFont="1" applyAlignment="1">
      <alignment horizontal="right"/>
    </xf>
    <xf numFmtId="39" fontId="4" fillId="0" borderId="0" xfId="0" applyNumberFormat="1" applyFont="1"/>
    <xf numFmtId="43" fontId="6" fillId="0" borderId="0" xfId="1" applyFont="1" applyBorder="1" applyAlignment="1">
      <alignment horizontal="center"/>
    </xf>
    <xf numFmtId="0" fontId="4" fillId="0" borderId="0" xfId="0" applyFont="1"/>
    <xf numFmtId="43" fontId="4" fillId="0" borderId="0" xfId="1" applyFont="1" applyBorder="1"/>
    <xf numFmtId="43" fontId="4" fillId="0" borderId="0" xfId="0" applyNumberFormat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37D2-6BC7-4F6E-A21B-DFED6E2D3809}">
  <dimension ref="A1:I163"/>
  <sheetViews>
    <sheetView tabSelected="1" workbookViewId="0">
      <selection activeCell="F24" sqref="F23:F24"/>
    </sheetView>
  </sheetViews>
  <sheetFormatPr defaultRowHeight="12.75" customHeight="1" x14ac:dyDescent="0.25"/>
  <cols>
    <col min="1" max="1" width="41.7109375" style="37" customWidth="1"/>
    <col min="2" max="2" width="1.7109375" style="37" customWidth="1"/>
    <col min="3" max="3" width="14.7109375" style="37" customWidth="1"/>
    <col min="4" max="4" width="1.5703125" style="9" customWidth="1"/>
    <col min="5" max="5" width="25.5703125" style="34" customWidth="1"/>
    <col min="6" max="6" width="33.42578125" style="9" customWidth="1"/>
    <col min="7" max="7" width="13.42578125" style="9" bestFit="1" customWidth="1"/>
    <col min="8" max="16384" width="9.140625" style="9"/>
  </cols>
  <sheetData>
    <row r="1" spans="1:5" s="5" customFormat="1" ht="12.75" customHeight="1" thickBot="1" x14ac:dyDescent="0.3">
      <c r="A1" s="1"/>
      <c r="B1" s="2"/>
      <c r="C1" s="1" t="s">
        <v>0</v>
      </c>
      <c r="D1" s="3"/>
      <c r="E1" s="4" t="s">
        <v>120</v>
      </c>
    </row>
    <row r="2" spans="1:5" ht="12.75" customHeight="1" thickTop="1" x14ac:dyDescent="0.25">
      <c r="A2" s="6"/>
      <c r="B2" s="6"/>
      <c r="C2" s="6"/>
      <c r="D2" s="7"/>
      <c r="E2" s="8"/>
    </row>
    <row r="3" spans="1:5" ht="12.75" customHeight="1" x14ac:dyDescent="0.25">
      <c r="A3" s="10" t="s">
        <v>1</v>
      </c>
      <c r="B3" s="6"/>
      <c r="C3" s="6"/>
      <c r="D3" s="7"/>
      <c r="E3" s="8"/>
    </row>
    <row r="4" spans="1:5" ht="12.75" customHeight="1" x14ac:dyDescent="0.25">
      <c r="A4" s="6" t="s">
        <v>2</v>
      </c>
      <c r="B4" s="6"/>
      <c r="C4" s="6" t="s">
        <v>3</v>
      </c>
      <c r="D4" s="11"/>
      <c r="E4" s="12">
        <f>907200+15000</f>
        <v>922200</v>
      </c>
    </row>
    <row r="5" spans="1:5" ht="12.75" customHeight="1" x14ac:dyDescent="0.25">
      <c r="A5" s="6" t="s">
        <v>4</v>
      </c>
      <c r="B5" s="6"/>
      <c r="C5" s="6" t="s">
        <v>3</v>
      </c>
      <c r="D5" s="7"/>
      <c r="E5" s="12">
        <v>0</v>
      </c>
    </row>
    <row r="6" spans="1:5" ht="12.75" customHeight="1" x14ac:dyDescent="0.25">
      <c r="A6" s="6" t="s">
        <v>5</v>
      </c>
      <c r="B6" s="6"/>
      <c r="C6" s="6" t="s">
        <v>3</v>
      </c>
      <c r="D6" s="11"/>
      <c r="E6" s="12">
        <v>0</v>
      </c>
    </row>
    <row r="7" spans="1:5" ht="12.75" customHeight="1" x14ac:dyDescent="0.25">
      <c r="A7" s="6" t="s">
        <v>6</v>
      </c>
      <c r="B7" s="6"/>
      <c r="C7" s="6" t="s">
        <v>3</v>
      </c>
      <c r="D7" s="11"/>
      <c r="E7" s="12">
        <v>10000</v>
      </c>
    </row>
    <row r="8" spans="1:5" ht="12.75" customHeight="1" x14ac:dyDescent="0.25">
      <c r="A8" s="6" t="s">
        <v>7</v>
      </c>
      <c r="B8" s="6"/>
      <c r="C8" s="6" t="s">
        <v>3</v>
      </c>
      <c r="D8" s="11"/>
      <c r="E8" s="12">
        <v>0</v>
      </c>
    </row>
    <row r="9" spans="1:5" ht="12.75" customHeight="1" x14ac:dyDescent="0.25">
      <c r="A9" s="6" t="s">
        <v>119</v>
      </c>
      <c r="B9" s="6"/>
      <c r="C9" s="6" t="s">
        <v>3</v>
      </c>
      <c r="D9" s="11"/>
      <c r="E9" s="12">
        <v>0</v>
      </c>
    </row>
    <row r="10" spans="1:5" ht="12.75" customHeight="1" x14ac:dyDescent="0.25">
      <c r="A10" s="6" t="s">
        <v>8</v>
      </c>
      <c r="B10" s="6"/>
      <c r="C10" s="6" t="s">
        <v>3</v>
      </c>
      <c r="D10" s="11"/>
      <c r="E10" s="12">
        <v>19440</v>
      </c>
    </row>
    <row r="11" spans="1:5" ht="12.75" customHeight="1" x14ac:dyDescent="0.25">
      <c r="A11" s="6" t="s">
        <v>9</v>
      </c>
      <c r="B11" s="6"/>
      <c r="C11" s="6" t="s">
        <v>3</v>
      </c>
      <c r="D11" s="11"/>
      <c r="E11" s="12">
        <v>0</v>
      </c>
    </row>
    <row r="12" spans="1:5" ht="12.75" customHeight="1" x14ac:dyDescent="0.25">
      <c r="A12" s="6" t="s">
        <v>10</v>
      </c>
      <c r="B12" s="6"/>
      <c r="C12" s="6" t="s">
        <v>3</v>
      </c>
      <c r="D12" s="11"/>
      <c r="E12" s="12">
        <v>0</v>
      </c>
    </row>
    <row r="13" spans="1:5" ht="12.75" customHeight="1" x14ac:dyDescent="0.25">
      <c r="A13" s="6" t="s">
        <v>11</v>
      </c>
      <c r="B13" s="6"/>
      <c r="C13" s="6" t="s">
        <v>3</v>
      </c>
      <c r="D13" s="11"/>
      <c r="E13" s="12">
        <v>0</v>
      </c>
    </row>
    <row r="14" spans="1:5" ht="12.75" customHeight="1" x14ac:dyDescent="0.25">
      <c r="A14" s="6" t="s">
        <v>12</v>
      </c>
      <c r="B14" s="6"/>
      <c r="C14" s="6" t="s">
        <v>3</v>
      </c>
      <c r="D14" s="11"/>
      <c r="E14" s="12">
        <v>0</v>
      </c>
    </row>
    <row r="15" spans="1:5" ht="12.75" customHeight="1" x14ac:dyDescent="0.25">
      <c r="A15" s="6" t="s">
        <v>13</v>
      </c>
      <c r="B15" s="6"/>
      <c r="C15" s="6" t="s">
        <v>3</v>
      </c>
      <c r="D15" s="11"/>
      <c r="E15" s="12">
        <v>0</v>
      </c>
    </row>
    <row r="16" spans="1:5" ht="12.75" customHeight="1" thickBot="1" x14ac:dyDescent="0.3">
      <c r="A16" s="6" t="s">
        <v>14</v>
      </c>
      <c r="B16" s="6"/>
      <c r="C16" s="6" t="s">
        <v>3</v>
      </c>
      <c r="D16" s="11"/>
      <c r="E16" s="12">
        <v>0</v>
      </c>
    </row>
    <row r="17" spans="1:5" ht="12.75" customHeight="1" thickBot="1" x14ac:dyDescent="0.3">
      <c r="A17" s="10" t="s">
        <v>15</v>
      </c>
      <c r="B17" s="10"/>
      <c r="C17" s="10"/>
      <c r="D17" s="13"/>
      <c r="E17" s="14">
        <f>SUM(E4:E16)</f>
        <v>951640</v>
      </c>
    </row>
    <row r="18" spans="1:5" ht="12.75" customHeight="1" x14ac:dyDescent="0.25">
      <c r="A18" s="10"/>
      <c r="B18" s="10"/>
      <c r="C18" s="10"/>
      <c r="D18" s="13"/>
      <c r="E18" s="15"/>
    </row>
    <row r="19" spans="1:5" ht="12.75" customHeight="1" x14ac:dyDescent="0.25">
      <c r="A19" s="10"/>
      <c r="B19" s="10"/>
      <c r="C19" s="10"/>
      <c r="D19" s="13"/>
      <c r="E19" s="16"/>
    </row>
    <row r="20" spans="1:5" ht="12.75" customHeight="1" x14ac:dyDescent="0.25">
      <c r="A20" s="10" t="s">
        <v>16</v>
      </c>
      <c r="B20" s="10"/>
      <c r="C20" s="10"/>
      <c r="D20" s="13"/>
      <c r="E20" s="16"/>
    </row>
    <row r="21" spans="1:5" ht="12.75" customHeight="1" x14ac:dyDescent="0.25">
      <c r="A21" s="10"/>
      <c r="B21" s="10"/>
      <c r="C21" s="10"/>
      <c r="D21" s="13"/>
      <c r="E21" s="16"/>
    </row>
    <row r="22" spans="1:5" ht="12.75" customHeight="1" x14ac:dyDescent="0.25">
      <c r="A22" s="10" t="s">
        <v>17</v>
      </c>
      <c r="B22" s="6"/>
      <c r="C22" s="6"/>
      <c r="D22" s="11"/>
      <c r="E22" s="12"/>
    </row>
    <row r="23" spans="1:5" ht="12.75" customHeight="1" x14ac:dyDescent="0.25">
      <c r="A23" s="6" t="s">
        <v>18</v>
      </c>
      <c r="B23" s="6"/>
      <c r="C23" s="6" t="s">
        <v>19</v>
      </c>
      <c r="D23" s="11"/>
      <c r="E23" s="12">
        <v>4000</v>
      </c>
    </row>
    <row r="24" spans="1:5" ht="12.75" customHeight="1" x14ac:dyDescent="0.25">
      <c r="A24" s="6" t="s">
        <v>20</v>
      </c>
      <c r="B24" s="6"/>
      <c r="C24" s="6" t="s">
        <v>19</v>
      </c>
      <c r="D24" s="11"/>
      <c r="E24" s="12">
        <v>3000</v>
      </c>
    </row>
    <row r="25" spans="1:5" ht="12.75" customHeight="1" x14ac:dyDescent="0.25">
      <c r="A25" s="6" t="s">
        <v>21</v>
      </c>
      <c r="B25" s="6"/>
      <c r="C25" s="6" t="s">
        <v>19</v>
      </c>
      <c r="D25" s="11"/>
      <c r="E25" s="12">
        <v>4000</v>
      </c>
    </row>
    <row r="26" spans="1:5" ht="12.75" customHeight="1" x14ac:dyDescent="0.25">
      <c r="A26" s="6" t="s">
        <v>22</v>
      </c>
      <c r="B26" s="6"/>
      <c r="C26" s="6" t="s">
        <v>19</v>
      </c>
      <c r="D26" s="11"/>
      <c r="E26" s="12">
        <v>1150</v>
      </c>
    </row>
    <row r="27" spans="1:5" ht="12.75" customHeight="1" x14ac:dyDescent="0.25">
      <c r="A27" s="6" t="s">
        <v>23</v>
      </c>
      <c r="B27" s="6"/>
      <c r="C27" s="6" t="s">
        <v>19</v>
      </c>
      <c r="D27" s="11"/>
      <c r="E27" s="12">
        <v>500</v>
      </c>
    </row>
    <row r="28" spans="1:5" ht="12.75" customHeight="1" x14ac:dyDescent="0.25">
      <c r="A28" s="6" t="s">
        <v>24</v>
      </c>
      <c r="B28" s="6"/>
      <c r="C28" s="6" t="s">
        <v>19</v>
      </c>
      <c r="D28" s="11"/>
      <c r="E28" s="12">
        <v>2500</v>
      </c>
    </row>
    <row r="29" spans="1:5" ht="12.75" customHeight="1" x14ac:dyDescent="0.25">
      <c r="A29" s="6" t="s">
        <v>25</v>
      </c>
      <c r="B29" s="6"/>
      <c r="C29" s="6" t="s">
        <v>19</v>
      </c>
      <c r="D29" s="11"/>
      <c r="E29" s="12">
        <v>1500</v>
      </c>
    </row>
    <row r="30" spans="1:5" ht="12.75" customHeight="1" x14ac:dyDescent="0.25">
      <c r="A30" s="6" t="s">
        <v>26</v>
      </c>
      <c r="B30" s="6"/>
      <c r="C30" s="6" t="s">
        <v>19</v>
      </c>
      <c r="D30" s="11"/>
      <c r="E30" s="12">
        <v>1000</v>
      </c>
    </row>
    <row r="31" spans="1:5" ht="12.75" customHeight="1" x14ac:dyDescent="0.25">
      <c r="A31" s="6" t="s">
        <v>27</v>
      </c>
      <c r="B31" s="6"/>
      <c r="C31" s="6" t="s">
        <v>19</v>
      </c>
      <c r="D31" s="11"/>
      <c r="E31" s="12">
        <v>500</v>
      </c>
    </row>
    <row r="32" spans="1:5" ht="12.75" customHeight="1" x14ac:dyDescent="0.25">
      <c r="A32" s="6" t="s">
        <v>28</v>
      </c>
      <c r="B32" s="6"/>
      <c r="C32" s="6" t="s">
        <v>19</v>
      </c>
      <c r="D32" s="11"/>
      <c r="E32" s="12">
        <v>2500</v>
      </c>
    </row>
    <row r="33" spans="1:5" ht="12.75" customHeight="1" x14ac:dyDescent="0.25">
      <c r="A33" s="6" t="s">
        <v>29</v>
      </c>
      <c r="B33" s="6"/>
      <c r="C33" s="6" t="s">
        <v>19</v>
      </c>
      <c r="D33" s="11"/>
      <c r="E33" s="12">
        <v>1500</v>
      </c>
    </row>
    <row r="34" spans="1:5" ht="12.75" customHeight="1" x14ac:dyDescent="0.25">
      <c r="A34" s="6" t="s">
        <v>30</v>
      </c>
      <c r="B34" s="6"/>
      <c r="C34" s="6" t="s">
        <v>19</v>
      </c>
      <c r="D34" s="11"/>
      <c r="E34" s="12">
        <v>1000</v>
      </c>
    </row>
    <row r="35" spans="1:5" ht="12.75" customHeight="1" x14ac:dyDescent="0.25">
      <c r="A35" s="6" t="s">
        <v>31</v>
      </c>
      <c r="B35" s="6"/>
      <c r="C35" s="6" t="s">
        <v>19</v>
      </c>
      <c r="D35" s="11"/>
      <c r="E35" s="12">
        <v>500</v>
      </c>
    </row>
    <row r="36" spans="1:5" ht="12.75" customHeight="1" thickBot="1" x14ac:dyDescent="0.3">
      <c r="A36" s="6" t="s">
        <v>32</v>
      </c>
      <c r="B36" s="6"/>
      <c r="C36" s="6" t="s">
        <v>19</v>
      </c>
      <c r="D36" s="11"/>
      <c r="E36" s="12">
        <v>500</v>
      </c>
    </row>
    <row r="37" spans="1:5" ht="12.75" customHeight="1" x14ac:dyDescent="0.25">
      <c r="A37" s="10" t="s">
        <v>33</v>
      </c>
      <c r="B37" s="6"/>
      <c r="C37" s="6"/>
      <c r="D37" s="13"/>
      <c r="E37" s="15">
        <f>SUM(E23:E36)</f>
        <v>24150</v>
      </c>
    </row>
    <row r="38" spans="1:5" ht="12.75" customHeight="1" x14ac:dyDescent="0.25">
      <c r="A38" s="10"/>
      <c r="B38" s="6"/>
      <c r="C38" s="6"/>
      <c r="D38" s="13"/>
      <c r="E38" s="12"/>
    </row>
    <row r="39" spans="1:5" ht="12.75" customHeight="1" thickBot="1" x14ac:dyDescent="0.3">
      <c r="A39" s="10" t="s">
        <v>34</v>
      </c>
      <c r="B39" s="6"/>
      <c r="C39" s="6"/>
      <c r="D39" s="11"/>
      <c r="E39" s="12">
        <v>11481.65</v>
      </c>
    </row>
    <row r="40" spans="1:5" ht="12.75" customHeight="1" x14ac:dyDescent="0.25">
      <c r="A40" s="10" t="s">
        <v>35</v>
      </c>
      <c r="B40" s="6"/>
      <c r="C40" s="6"/>
      <c r="D40" s="11"/>
      <c r="E40" s="15">
        <v>11481.65</v>
      </c>
    </row>
    <row r="41" spans="1:5" ht="12.75" customHeight="1" x14ac:dyDescent="0.25">
      <c r="A41" s="10"/>
      <c r="B41" s="6"/>
      <c r="C41" s="6"/>
      <c r="D41" s="11"/>
      <c r="E41" s="12"/>
    </row>
    <row r="42" spans="1:5" ht="12.75" customHeight="1" x14ac:dyDescent="0.25">
      <c r="A42" s="10" t="s">
        <v>36</v>
      </c>
      <c r="B42" s="6"/>
      <c r="C42" s="6"/>
      <c r="D42" s="11"/>
      <c r="E42" s="12"/>
    </row>
    <row r="43" spans="1:5" ht="12.75" customHeight="1" x14ac:dyDescent="0.25">
      <c r="A43" s="6" t="s">
        <v>37</v>
      </c>
      <c r="B43" s="6"/>
      <c r="C43" s="6" t="s">
        <v>19</v>
      </c>
      <c r="D43" s="11"/>
      <c r="E43" s="12">
        <v>55000</v>
      </c>
    </row>
    <row r="44" spans="1:5" ht="12.75" customHeight="1" x14ac:dyDescent="0.25">
      <c r="A44" s="6" t="s">
        <v>38</v>
      </c>
      <c r="B44" s="6"/>
      <c r="C44" s="6" t="s">
        <v>19</v>
      </c>
      <c r="D44" s="11"/>
      <c r="E44" s="12">
        <v>5100</v>
      </c>
    </row>
    <row r="45" spans="1:5" ht="12.75" customHeight="1" x14ac:dyDescent="0.25">
      <c r="A45" s="6" t="s">
        <v>39</v>
      </c>
      <c r="B45" s="6"/>
      <c r="C45" s="6" t="s">
        <v>19</v>
      </c>
      <c r="D45" s="11"/>
      <c r="E45" s="12">
        <v>5000</v>
      </c>
    </row>
    <row r="46" spans="1:5" ht="12.75" customHeight="1" x14ac:dyDescent="0.25">
      <c r="A46" s="6" t="s">
        <v>40</v>
      </c>
      <c r="B46" s="6"/>
      <c r="C46" s="6" t="s">
        <v>19</v>
      </c>
      <c r="D46" s="11"/>
      <c r="E46" s="12">
        <v>500</v>
      </c>
    </row>
    <row r="47" spans="1:5" ht="12.75" customHeight="1" x14ac:dyDescent="0.25">
      <c r="A47" s="6" t="s">
        <v>41</v>
      </c>
      <c r="B47" s="6"/>
      <c r="C47" s="6" t="s">
        <v>19</v>
      </c>
      <c r="D47" s="11"/>
      <c r="E47" s="12"/>
    </row>
    <row r="48" spans="1:5" ht="12.75" customHeight="1" x14ac:dyDescent="0.25">
      <c r="A48" s="6" t="s">
        <v>42</v>
      </c>
      <c r="B48" s="6"/>
      <c r="C48" s="6" t="s">
        <v>19</v>
      </c>
      <c r="D48" s="11"/>
      <c r="E48" s="12"/>
    </row>
    <row r="49" spans="1:6" ht="12.75" customHeight="1" x14ac:dyDescent="0.25">
      <c r="A49" s="6" t="s">
        <v>43</v>
      </c>
      <c r="B49" s="6"/>
      <c r="C49" s="6" t="s">
        <v>19</v>
      </c>
      <c r="D49" s="11"/>
      <c r="E49" s="12">
        <f>784.93+800-29.93</f>
        <v>1554.9999999999998</v>
      </c>
    </row>
    <row r="50" spans="1:6" ht="12.75" customHeight="1" x14ac:dyDescent="0.25">
      <c r="A50" s="6" t="s">
        <v>44</v>
      </c>
      <c r="B50" s="6"/>
      <c r="C50" s="6" t="s">
        <v>19</v>
      </c>
      <c r="D50" s="11"/>
      <c r="E50" s="12">
        <v>650</v>
      </c>
    </row>
    <row r="51" spans="1:6" ht="12.75" customHeight="1" x14ac:dyDescent="0.25">
      <c r="A51" s="6" t="s">
        <v>45</v>
      </c>
      <c r="B51" s="6"/>
      <c r="C51" s="6" t="s">
        <v>19</v>
      </c>
      <c r="D51" s="11"/>
      <c r="E51" s="12">
        <v>250</v>
      </c>
    </row>
    <row r="52" spans="1:6" ht="12.75" customHeight="1" x14ac:dyDescent="0.25">
      <c r="A52" s="6" t="s">
        <v>46</v>
      </c>
      <c r="B52" s="6"/>
      <c r="C52" s="6" t="s">
        <v>19</v>
      </c>
      <c r="D52" s="11"/>
      <c r="E52" s="12">
        <v>450</v>
      </c>
    </row>
    <row r="53" spans="1:6" ht="12.75" customHeight="1" x14ac:dyDescent="0.25">
      <c r="A53" s="6" t="s">
        <v>47</v>
      </c>
      <c r="B53" s="6"/>
      <c r="C53" s="6" t="s">
        <v>19</v>
      </c>
      <c r="D53" s="11"/>
      <c r="E53" s="12">
        <v>400</v>
      </c>
    </row>
    <row r="54" spans="1:6" ht="12.75" customHeight="1" x14ac:dyDescent="0.25">
      <c r="A54" s="6" t="s">
        <v>48</v>
      </c>
      <c r="B54" s="6"/>
      <c r="C54" s="6" t="s">
        <v>19</v>
      </c>
      <c r="D54" s="11"/>
      <c r="E54" s="12">
        <v>95</v>
      </c>
    </row>
    <row r="55" spans="1:6" ht="12.75" customHeight="1" x14ac:dyDescent="0.25">
      <c r="A55" s="6" t="s">
        <v>49</v>
      </c>
      <c r="B55" s="6"/>
      <c r="C55" s="6" t="s">
        <v>19</v>
      </c>
      <c r="D55" s="11"/>
      <c r="E55" s="12">
        <v>1600</v>
      </c>
    </row>
    <row r="56" spans="1:6" ht="12.75" customHeight="1" x14ac:dyDescent="0.25">
      <c r="A56" s="6" t="s">
        <v>50</v>
      </c>
      <c r="B56" s="6"/>
      <c r="C56" s="6" t="s">
        <v>19</v>
      </c>
      <c r="D56" s="11"/>
      <c r="E56" s="12">
        <v>20000</v>
      </c>
    </row>
    <row r="57" spans="1:6" ht="12.75" customHeight="1" thickBot="1" x14ac:dyDescent="0.3">
      <c r="A57" s="17" t="s">
        <v>51</v>
      </c>
      <c r="B57" s="6"/>
      <c r="C57" s="18" t="s">
        <v>19</v>
      </c>
      <c r="D57" s="11"/>
      <c r="E57" s="12">
        <v>2000</v>
      </c>
    </row>
    <row r="58" spans="1:6" ht="12.75" customHeight="1" x14ac:dyDescent="0.25">
      <c r="A58" s="10" t="s">
        <v>52</v>
      </c>
      <c r="B58" s="6"/>
      <c r="C58" s="6"/>
      <c r="D58" s="13"/>
      <c r="E58" s="15">
        <f>SUM(E43:E57)</f>
        <v>92600</v>
      </c>
    </row>
    <row r="59" spans="1:6" ht="12.75" customHeight="1" x14ac:dyDescent="0.25">
      <c r="A59" s="10"/>
      <c r="B59" s="6"/>
      <c r="C59" s="6"/>
      <c r="D59" s="13"/>
      <c r="E59" s="12"/>
    </row>
    <row r="60" spans="1:6" ht="12.75" customHeight="1" x14ac:dyDescent="0.25">
      <c r="A60" s="10" t="s">
        <v>53</v>
      </c>
      <c r="B60" s="6"/>
      <c r="C60" s="6"/>
      <c r="D60" s="11"/>
      <c r="E60" s="12"/>
    </row>
    <row r="61" spans="1:6" ht="12.75" customHeight="1" x14ac:dyDescent="0.25">
      <c r="A61" s="6" t="s">
        <v>54</v>
      </c>
      <c r="B61" s="6"/>
      <c r="C61" s="6" t="s">
        <v>19</v>
      </c>
      <c r="D61" s="11"/>
      <c r="E61" s="19">
        <f>59643.6+3684.35+18503.73+4069.85+1284.78</f>
        <v>87186.31</v>
      </c>
      <c r="F61" s="20"/>
    </row>
    <row r="62" spans="1:6" ht="12.75" customHeight="1" x14ac:dyDescent="0.25">
      <c r="A62" s="6" t="s">
        <v>55</v>
      </c>
      <c r="B62" s="6"/>
      <c r="C62" s="6" t="s">
        <v>19</v>
      </c>
      <c r="D62" s="11"/>
      <c r="E62" s="19">
        <v>19874</v>
      </c>
      <c r="F62" s="21"/>
    </row>
    <row r="63" spans="1:6" ht="12.75" customHeight="1" x14ac:dyDescent="0.25">
      <c r="A63" s="6" t="s">
        <v>56</v>
      </c>
      <c r="B63" s="6"/>
      <c r="C63" s="6" t="s">
        <v>19</v>
      </c>
      <c r="D63" s="11"/>
      <c r="E63" s="22">
        <v>366340</v>
      </c>
    </row>
    <row r="64" spans="1:6" ht="12.75" customHeight="1" thickBot="1" x14ac:dyDescent="0.3">
      <c r="A64" s="17" t="s">
        <v>57</v>
      </c>
      <c r="B64" s="6"/>
      <c r="C64" s="18" t="s">
        <v>19</v>
      </c>
      <c r="D64" s="11"/>
      <c r="E64" s="23">
        <v>2147.0500000000002</v>
      </c>
    </row>
    <row r="65" spans="1:5" ht="12.75" customHeight="1" x14ac:dyDescent="0.25">
      <c r="A65" s="10" t="s">
        <v>58</v>
      </c>
      <c r="B65" s="6"/>
      <c r="C65" s="6"/>
      <c r="D65" s="11"/>
      <c r="E65" s="15">
        <f>SUM(E61:E64)</f>
        <v>475547.36</v>
      </c>
    </row>
    <row r="66" spans="1:5" ht="12.75" customHeight="1" x14ac:dyDescent="0.25">
      <c r="A66" s="10"/>
      <c r="B66" s="6"/>
      <c r="C66" s="6"/>
      <c r="D66" s="11"/>
      <c r="E66" s="12"/>
    </row>
    <row r="67" spans="1:5" ht="12.75" customHeight="1" x14ac:dyDescent="0.25">
      <c r="A67" s="10" t="s">
        <v>59</v>
      </c>
      <c r="B67" s="6"/>
      <c r="C67" s="6"/>
      <c r="D67" s="11"/>
      <c r="E67" s="12"/>
    </row>
    <row r="68" spans="1:5" ht="12.75" customHeight="1" x14ac:dyDescent="0.25">
      <c r="A68" s="6" t="s">
        <v>60</v>
      </c>
      <c r="B68" s="6"/>
      <c r="C68" s="6" t="s">
        <v>19</v>
      </c>
      <c r="D68" s="11"/>
      <c r="E68" s="12">
        <v>7000</v>
      </c>
    </row>
    <row r="69" spans="1:5" ht="12.75" customHeight="1" x14ac:dyDescent="0.25">
      <c r="A69" s="6" t="s">
        <v>61</v>
      </c>
      <c r="B69" s="6"/>
      <c r="C69" s="6" t="s">
        <v>19</v>
      </c>
      <c r="D69" s="11"/>
      <c r="E69" s="12">
        <v>1500</v>
      </c>
    </row>
    <row r="70" spans="1:5" ht="12.75" customHeight="1" x14ac:dyDescent="0.25">
      <c r="A70" s="6" t="s">
        <v>62</v>
      </c>
      <c r="B70" s="6"/>
      <c r="C70" s="6" t="s">
        <v>19</v>
      </c>
      <c r="D70" s="11"/>
      <c r="E70" s="12">
        <v>1800</v>
      </c>
    </row>
    <row r="71" spans="1:5" ht="12.75" customHeight="1" thickBot="1" x14ac:dyDescent="0.3">
      <c r="A71" s="17" t="s">
        <v>63</v>
      </c>
      <c r="B71" s="6"/>
      <c r="C71" s="18" t="s">
        <v>19</v>
      </c>
      <c r="D71" s="11"/>
      <c r="E71" s="12">
        <v>100</v>
      </c>
    </row>
    <row r="72" spans="1:5" ht="12.75" customHeight="1" x14ac:dyDescent="0.25">
      <c r="A72" s="10" t="s">
        <v>64</v>
      </c>
      <c r="B72" s="6"/>
      <c r="C72" s="6"/>
      <c r="D72" s="13"/>
      <c r="E72" s="15">
        <f>SUM(E68:E71)</f>
        <v>10400</v>
      </c>
    </row>
    <row r="73" spans="1:5" ht="12.75" customHeight="1" x14ac:dyDescent="0.25">
      <c r="A73" s="10"/>
      <c r="B73" s="6"/>
      <c r="C73" s="6"/>
      <c r="D73" s="13"/>
      <c r="E73" s="12"/>
    </row>
    <row r="74" spans="1:5" ht="12.75" customHeight="1" x14ac:dyDescent="0.25">
      <c r="A74" s="10" t="s">
        <v>65</v>
      </c>
      <c r="B74" s="6"/>
      <c r="C74" s="6"/>
      <c r="D74" s="11"/>
      <c r="E74" s="12"/>
    </row>
    <row r="75" spans="1:5" ht="12.75" customHeight="1" x14ac:dyDescent="0.25">
      <c r="A75" s="6" t="s">
        <v>4</v>
      </c>
      <c r="B75" s="6"/>
      <c r="C75" s="6" t="s">
        <v>19</v>
      </c>
      <c r="D75" s="11"/>
      <c r="E75" s="12">
        <v>300</v>
      </c>
    </row>
    <row r="76" spans="1:5" ht="12.75" customHeight="1" x14ac:dyDescent="0.25">
      <c r="A76" s="6" t="s">
        <v>66</v>
      </c>
      <c r="B76" s="6"/>
      <c r="C76" s="6" t="s">
        <v>19</v>
      </c>
      <c r="D76" s="11"/>
      <c r="E76" s="12">
        <v>1200</v>
      </c>
    </row>
    <row r="77" spans="1:5" ht="12.75" customHeight="1" x14ac:dyDescent="0.25">
      <c r="A77" s="6" t="s">
        <v>67</v>
      </c>
      <c r="B77" s="6"/>
      <c r="C77" s="6" t="s">
        <v>19</v>
      </c>
      <c r="D77" s="11"/>
      <c r="E77" s="12">
        <v>300</v>
      </c>
    </row>
    <row r="78" spans="1:5" ht="12.75" customHeight="1" x14ac:dyDescent="0.25">
      <c r="A78" s="6" t="s">
        <v>68</v>
      </c>
      <c r="B78" s="6"/>
      <c r="C78" s="6" t="s">
        <v>19</v>
      </c>
      <c r="D78" s="11"/>
      <c r="E78" s="12">
        <v>0</v>
      </c>
    </row>
    <row r="79" spans="1:5" ht="12.75" customHeight="1" x14ac:dyDescent="0.25">
      <c r="A79" s="6" t="s">
        <v>69</v>
      </c>
      <c r="B79" s="6"/>
      <c r="C79" s="6" t="s">
        <v>19</v>
      </c>
      <c r="D79" s="11"/>
      <c r="E79" s="12">
        <v>1000</v>
      </c>
    </row>
    <row r="80" spans="1:5" ht="12.75" customHeight="1" x14ac:dyDescent="0.25">
      <c r="A80" s="6" t="s">
        <v>70</v>
      </c>
      <c r="B80" s="6"/>
      <c r="C80" s="6" t="s">
        <v>19</v>
      </c>
      <c r="D80" s="11"/>
      <c r="E80" s="12">
        <v>300</v>
      </c>
    </row>
    <row r="81" spans="1:5" ht="12.75" customHeight="1" x14ac:dyDescent="0.25">
      <c r="A81" s="6" t="s">
        <v>71</v>
      </c>
      <c r="B81" s="6"/>
      <c r="C81" s="6" t="s">
        <v>19</v>
      </c>
      <c r="D81" s="11"/>
      <c r="E81" s="12">
        <v>800</v>
      </c>
    </row>
    <row r="82" spans="1:5" ht="12.75" customHeight="1" x14ac:dyDescent="0.25">
      <c r="A82" s="6" t="s">
        <v>72</v>
      </c>
      <c r="B82" s="6"/>
      <c r="C82" s="6" t="s">
        <v>19</v>
      </c>
      <c r="D82" s="11"/>
      <c r="E82" s="12">
        <v>100</v>
      </c>
    </row>
    <row r="83" spans="1:5" ht="12.75" customHeight="1" x14ac:dyDescent="0.25">
      <c r="A83" s="6" t="s">
        <v>73</v>
      </c>
      <c r="B83" s="6"/>
      <c r="C83" s="6" t="s">
        <v>19</v>
      </c>
      <c r="D83" s="11"/>
      <c r="E83" s="12">
        <v>2500</v>
      </c>
    </row>
    <row r="84" spans="1:5" ht="12.75" customHeight="1" x14ac:dyDescent="0.25">
      <c r="A84" s="6" t="s">
        <v>74</v>
      </c>
      <c r="B84" s="6"/>
      <c r="C84" s="24" t="s">
        <v>19</v>
      </c>
      <c r="D84" s="11"/>
      <c r="E84" s="12">
        <v>200</v>
      </c>
    </row>
    <row r="85" spans="1:5" ht="12.75" customHeight="1" thickBot="1" x14ac:dyDescent="0.3">
      <c r="A85" s="17" t="s">
        <v>75</v>
      </c>
      <c r="B85" s="6"/>
      <c r="C85" s="18" t="s">
        <v>19</v>
      </c>
      <c r="D85" s="11"/>
      <c r="E85" s="12">
        <v>1500</v>
      </c>
    </row>
    <row r="86" spans="1:5" ht="12.75" customHeight="1" x14ac:dyDescent="0.25">
      <c r="A86" s="10" t="s">
        <v>76</v>
      </c>
      <c r="B86" s="6"/>
      <c r="C86" s="6"/>
      <c r="D86" s="25"/>
      <c r="E86" s="15">
        <f>SUM(E75:E85)</f>
        <v>8200</v>
      </c>
    </row>
    <row r="87" spans="1:5" ht="12.75" customHeight="1" x14ac:dyDescent="0.25">
      <c r="A87" s="10"/>
      <c r="B87" s="6"/>
      <c r="C87" s="6"/>
      <c r="D87" s="25"/>
      <c r="E87" s="12"/>
    </row>
    <row r="88" spans="1:5" ht="12.75" customHeight="1" x14ac:dyDescent="0.25">
      <c r="A88" s="10" t="s">
        <v>77</v>
      </c>
      <c r="B88" s="6"/>
      <c r="C88" s="6"/>
      <c r="D88" s="11"/>
      <c r="E88" s="12"/>
    </row>
    <row r="89" spans="1:5" ht="12.75" customHeight="1" x14ac:dyDescent="0.25">
      <c r="A89" s="6" t="s">
        <v>78</v>
      </c>
      <c r="B89" s="6"/>
      <c r="C89" s="6" t="s">
        <v>19</v>
      </c>
      <c r="D89" s="11"/>
      <c r="E89" s="19">
        <v>58000</v>
      </c>
    </row>
    <row r="90" spans="1:5" ht="12.75" customHeight="1" x14ac:dyDescent="0.25">
      <c r="A90" s="6" t="s">
        <v>79</v>
      </c>
      <c r="B90" s="6"/>
      <c r="C90" s="6" t="s">
        <v>19</v>
      </c>
      <c r="D90" s="11"/>
      <c r="E90" s="19">
        <v>20000</v>
      </c>
    </row>
    <row r="91" spans="1:5" ht="12.75" customHeight="1" x14ac:dyDescent="0.25">
      <c r="A91" s="6" t="s">
        <v>80</v>
      </c>
      <c r="B91" s="6"/>
      <c r="C91" s="6" t="s">
        <v>19</v>
      </c>
      <c r="D91" s="11"/>
      <c r="E91" s="19">
        <f>(E89+E90)*6.2%</f>
        <v>4836</v>
      </c>
    </row>
    <row r="92" spans="1:5" ht="12.75" customHeight="1" x14ac:dyDescent="0.25">
      <c r="A92" s="6" t="s">
        <v>81</v>
      </c>
      <c r="B92" s="6"/>
      <c r="C92" s="6" t="s">
        <v>19</v>
      </c>
      <c r="D92" s="11"/>
      <c r="E92" s="19">
        <f>14000*0.027</f>
        <v>378</v>
      </c>
    </row>
    <row r="93" spans="1:5" ht="12.75" customHeight="1" x14ac:dyDescent="0.25">
      <c r="A93" s="6" t="s">
        <v>82</v>
      </c>
      <c r="B93" s="6"/>
      <c r="C93" s="6" t="s">
        <v>19</v>
      </c>
      <c r="D93" s="11"/>
      <c r="E93" s="19">
        <f>14000*0.6%</f>
        <v>84</v>
      </c>
    </row>
    <row r="94" spans="1:5" ht="12.75" customHeight="1" thickBot="1" x14ac:dyDescent="0.3">
      <c r="A94" s="17" t="s">
        <v>83</v>
      </c>
      <c r="B94" s="6"/>
      <c r="C94" s="18" t="s">
        <v>19</v>
      </c>
      <c r="D94" s="11"/>
      <c r="E94" s="26">
        <f>(E89+E90)*1.45%</f>
        <v>1131</v>
      </c>
    </row>
    <row r="95" spans="1:5" ht="12.75" customHeight="1" x14ac:dyDescent="0.25">
      <c r="A95" s="10" t="s">
        <v>84</v>
      </c>
      <c r="B95" s="6"/>
      <c r="C95" s="6"/>
      <c r="D95" s="13"/>
      <c r="E95" s="15">
        <f>SUM(E89:E94)</f>
        <v>84429</v>
      </c>
    </row>
    <row r="96" spans="1:5" ht="12.75" customHeight="1" x14ac:dyDescent="0.25">
      <c r="A96" s="10"/>
      <c r="B96" s="6"/>
      <c r="C96" s="6"/>
      <c r="D96" s="13"/>
      <c r="E96" s="16"/>
    </row>
    <row r="97" spans="1:5" ht="12.75" customHeight="1" x14ac:dyDescent="0.25">
      <c r="A97" s="10" t="s">
        <v>85</v>
      </c>
      <c r="B97" s="6"/>
      <c r="C97" s="6"/>
      <c r="D97" s="11"/>
      <c r="E97" s="12"/>
    </row>
    <row r="98" spans="1:5" ht="12.75" customHeight="1" x14ac:dyDescent="0.25">
      <c r="A98" s="6" t="s">
        <v>86</v>
      </c>
      <c r="B98" s="6"/>
      <c r="C98" s="6" t="s">
        <v>19</v>
      </c>
      <c r="D98" s="11"/>
      <c r="E98" s="12">
        <v>1500</v>
      </c>
    </row>
    <row r="99" spans="1:5" ht="12.75" customHeight="1" x14ac:dyDescent="0.25">
      <c r="A99" s="6" t="s">
        <v>87</v>
      </c>
      <c r="B99" s="6"/>
      <c r="C99" s="6" t="s">
        <v>19</v>
      </c>
      <c r="D99" s="11"/>
      <c r="E99" s="12">
        <v>2750</v>
      </c>
    </row>
    <row r="100" spans="1:5" ht="12.75" customHeight="1" thickBot="1" x14ac:dyDescent="0.3">
      <c r="A100" s="17" t="s">
        <v>88</v>
      </c>
      <c r="B100" s="6"/>
      <c r="C100" s="18" t="s">
        <v>19</v>
      </c>
      <c r="D100" s="11"/>
      <c r="E100" s="12">
        <v>1000</v>
      </c>
    </row>
    <row r="101" spans="1:5" ht="12.75" customHeight="1" x14ac:dyDescent="0.25">
      <c r="A101" s="10" t="s">
        <v>89</v>
      </c>
      <c r="B101" s="6"/>
      <c r="C101" s="6"/>
      <c r="D101" s="13"/>
      <c r="E101" s="15">
        <f>SUM(E98:E100)</f>
        <v>5250</v>
      </c>
    </row>
    <row r="102" spans="1:5" ht="12.75" customHeight="1" x14ac:dyDescent="0.25">
      <c r="A102" s="10"/>
      <c r="B102" s="6"/>
      <c r="C102" s="6"/>
      <c r="D102" s="13"/>
      <c r="E102" s="12"/>
    </row>
    <row r="103" spans="1:5" ht="12.75" customHeight="1" x14ac:dyDescent="0.25">
      <c r="A103" s="10" t="s">
        <v>90</v>
      </c>
      <c r="B103" s="6"/>
      <c r="C103" s="6"/>
      <c r="D103" s="11"/>
      <c r="E103" s="12"/>
    </row>
    <row r="104" spans="1:5" ht="12.75" customHeight="1" x14ac:dyDescent="0.25">
      <c r="A104" s="6" t="s">
        <v>91</v>
      </c>
      <c r="B104" s="6"/>
      <c r="C104" s="6" t="s">
        <v>19</v>
      </c>
      <c r="D104" s="11"/>
      <c r="E104" s="12">
        <v>8000</v>
      </c>
    </row>
    <row r="105" spans="1:5" ht="12.75" customHeight="1" thickBot="1" x14ac:dyDescent="0.3">
      <c r="A105" s="17" t="s">
        <v>92</v>
      </c>
      <c r="B105" s="6"/>
      <c r="C105" s="18" t="s">
        <v>19</v>
      </c>
      <c r="D105" s="11"/>
      <c r="E105" s="12">
        <v>5000</v>
      </c>
    </row>
    <row r="106" spans="1:5" ht="12.75" customHeight="1" x14ac:dyDescent="0.25">
      <c r="A106" s="10" t="s">
        <v>93</v>
      </c>
      <c r="B106" s="6"/>
      <c r="C106" s="6"/>
      <c r="D106" s="11"/>
      <c r="E106" s="15">
        <f>SUM(E104:E105)</f>
        <v>13000</v>
      </c>
    </row>
    <row r="107" spans="1:5" ht="12.75" customHeight="1" x14ac:dyDescent="0.25">
      <c r="A107" s="10"/>
      <c r="B107" s="6"/>
      <c r="C107" s="6"/>
      <c r="D107" s="11"/>
      <c r="E107" s="12"/>
    </row>
    <row r="108" spans="1:5" ht="12.75" customHeight="1" x14ac:dyDescent="0.25">
      <c r="A108" s="10" t="s">
        <v>94</v>
      </c>
      <c r="B108" s="6"/>
      <c r="C108" s="6"/>
      <c r="D108" s="11"/>
      <c r="E108" s="12"/>
    </row>
    <row r="109" spans="1:5" ht="12.75" customHeight="1" x14ac:dyDescent="0.25">
      <c r="A109" s="6" t="s">
        <v>95</v>
      </c>
      <c r="B109" s="6"/>
      <c r="C109" s="6" t="s">
        <v>19</v>
      </c>
      <c r="D109" s="11"/>
      <c r="E109" s="12">
        <v>0</v>
      </c>
    </row>
    <row r="110" spans="1:5" ht="12.75" customHeight="1" thickBot="1" x14ac:dyDescent="0.3">
      <c r="A110" s="17" t="s">
        <v>96</v>
      </c>
      <c r="B110" s="6"/>
      <c r="C110" s="18" t="s">
        <v>19</v>
      </c>
      <c r="D110" s="11"/>
      <c r="E110" s="12">
        <v>0</v>
      </c>
    </row>
    <row r="111" spans="1:5" ht="12.75" customHeight="1" x14ac:dyDescent="0.25">
      <c r="A111" s="10" t="s">
        <v>97</v>
      </c>
      <c r="B111" s="6"/>
      <c r="C111" s="6"/>
      <c r="D111" s="11"/>
      <c r="E111" s="15">
        <v>0</v>
      </c>
    </row>
    <row r="112" spans="1:5" ht="12.75" customHeight="1" x14ac:dyDescent="0.25">
      <c r="A112" s="10"/>
      <c r="B112" s="6"/>
      <c r="C112" s="6"/>
      <c r="D112" s="11"/>
      <c r="E112" s="12"/>
    </row>
    <row r="113" spans="1:5" ht="12.75" customHeight="1" x14ac:dyDescent="0.25">
      <c r="A113" s="10" t="s">
        <v>98</v>
      </c>
      <c r="B113" s="6"/>
      <c r="C113" s="6"/>
      <c r="D113" s="11"/>
      <c r="E113" s="12"/>
    </row>
    <row r="114" spans="1:5" ht="12.75" customHeight="1" x14ac:dyDescent="0.25">
      <c r="A114" s="6" t="s">
        <v>99</v>
      </c>
      <c r="B114" s="6"/>
      <c r="C114" s="6" t="s">
        <v>19</v>
      </c>
      <c r="D114" s="11"/>
      <c r="E114" s="12">
        <v>200</v>
      </c>
    </row>
    <row r="115" spans="1:5" ht="12.75" customHeight="1" thickBot="1" x14ac:dyDescent="0.3">
      <c r="A115" s="17" t="s">
        <v>100</v>
      </c>
      <c r="B115" s="6"/>
      <c r="C115" s="18" t="s">
        <v>19</v>
      </c>
      <c r="D115" s="11"/>
      <c r="E115" s="27">
        <v>300</v>
      </c>
    </row>
    <row r="116" spans="1:5" ht="12.75" customHeight="1" x14ac:dyDescent="0.25">
      <c r="A116" s="10" t="s">
        <v>101</v>
      </c>
      <c r="B116" s="6"/>
      <c r="C116" s="6"/>
      <c r="D116" s="11"/>
      <c r="E116" s="15">
        <f>SUM(E114:E115)</f>
        <v>500</v>
      </c>
    </row>
    <row r="117" spans="1:5" ht="12.75" customHeight="1" x14ac:dyDescent="0.25">
      <c r="A117" s="10"/>
      <c r="B117" s="6"/>
      <c r="C117" s="6"/>
      <c r="D117" s="11"/>
      <c r="E117" s="12"/>
    </row>
    <row r="118" spans="1:5" ht="12.75" customHeight="1" x14ac:dyDescent="0.25">
      <c r="A118" s="10" t="s">
        <v>102</v>
      </c>
      <c r="B118" s="6"/>
      <c r="C118" s="6"/>
      <c r="D118" s="11"/>
      <c r="E118" s="12"/>
    </row>
    <row r="119" spans="1:5" ht="12.75" customHeight="1" thickBot="1" x14ac:dyDescent="0.3">
      <c r="A119" s="17" t="s">
        <v>103</v>
      </c>
      <c r="B119" s="6"/>
      <c r="C119" s="18" t="s">
        <v>19</v>
      </c>
      <c r="D119" s="11"/>
      <c r="E119" s="12">
        <v>450</v>
      </c>
    </row>
    <row r="120" spans="1:5" ht="12.75" customHeight="1" x14ac:dyDescent="0.25">
      <c r="A120" s="10" t="s">
        <v>104</v>
      </c>
      <c r="B120" s="6"/>
      <c r="C120" s="6"/>
      <c r="D120" s="11"/>
      <c r="E120" s="15">
        <v>450</v>
      </c>
    </row>
    <row r="121" spans="1:5" ht="12.75" customHeight="1" x14ac:dyDescent="0.25">
      <c r="A121" s="10"/>
      <c r="B121" s="6"/>
      <c r="C121" s="6"/>
      <c r="D121" s="11"/>
      <c r="E121" s="12"/>
    </row>
    <row r="122" spans="1:5" ht="12.75" customHeight="1" x14ac:dyDescent="0.25">
      <c r="A122" s="10" t="s">
        <v>105</v>
      </c>
      <c r="B122" s="6"/>
      <c r="C122" s="6"/>
      <c r="D122" s="11"/>
      <c r="E122" s="12"/>
    </row>
    <row r="123" spans="1:5" ht="12.75" customHeight="1" x14ac:dyDescent="0.25">
      <c r="A123" s="6" t="s">
        <v>106</v>
      </c>
      <c r="B123" s="6"/>
      <c r="C123" s="6" t="s">
        <v>19</v>
      </c>
      <c r="D123" s="11"/>
      <c r="E123" s="12">
        <v>2100</v>
      </c>
    </row>
    <row r="124" spans="1:5" ht="12.75" customHeight="1" x14ac:dyDescent="0.25">
      <c r="A124" s="6" t="s">
        <v>107</v>
      </c>
      <c r="B124" s="6"/>
      <c r="C124" s="6" t="s">
        <v>19</v>
      </c>
      <c r="D124" s="11"/>
      <c r="E124" s="12">
        <v>1500</v>
      </c>
    </row>
    <row r="125" spans="1:5" ht="12.75" customHeight="1" x14ac:dyDescent="0.25">
      <c r="A125" s="6" t="s">
        <v>108</v>
      </c>
      <c r="B125" s="6"/>
      <c r="C125" s="6" t="s">
        <v>19</v>
      </c>
      <c r="D125" s="11"/>
      <c r="E125" s="28">
        <f>((600.4*5%)+600.4)*12</f>
        <v>7565.0399999999991</v>
      </c>
    </row>
    <row r="126" spans="1:5" ht="12.75" customHeight="1" x14ac:dyDescent="0.25">
      <c r="A126" s="6" t="s">
        <v>109</v>
      </c>
      <c r="B126" s="6"/>
      <c r="C126" s="6" t="s">
        <v>19</v>
      </c>
      <c r="D126" s="11"/>
      <c r="E126" s="28">
        <f>((2001.25*2.5%)+2001.25)*12</f>
        <v>24615.375</v>
      </c>
    </row>
    <row r="127" spans="1:5" ht="12.75" customHeight="1" x14ac:dyDescent="0.25">
      <c r="A127" s="6" t="s">
        <v>110</v>
      </c>
      <c r="B127" s="6"/>
      <c r="C127" s="6" t="s">
        <v>19</v>
      </c>
      <c r="D127" s="11"/>
      <c r="E127" s="28">
        <f>((1566*2.5%)+1566)*12</f>
        <v>19261.800000000003</v>
      </c>
    </row>
    <row r="128" spans="1:5" ht="12.75" customHeight="1" x14ac:dyDescent="0.25">
      <c r="A128" s="6" t="s">
        <v>111</v>
      </c>
      <c r="B128" s="6"/>
      <c r="C128" s="6" t="s">
        <v>19</v>
      </c>
      <c r="D128" s="11"/>
      <c r="E128" s="12">
        <v>15000</v>
      </c>
    </row>
    <row r="129" spans="1:9" ht="12.75" customHeight="1" x14ac:dyDescent="0.25">
      <c r="A129" s="6" t="s">
        <v>112</v>
      </c>
      <c r="B129" s="6"/>
      <c r="C129" s="6" t="s">
        <v>19</v>
      </c>
      <c r="D129" s="11"/>
      <c r="E129" s="12">
        <v>8000</v>
      </c>
    </row>
    <row r="130" spans="1:9" ht="12.75" customHeight="1" x14ac:dyDescent="0.25">
      <c r="A130" s="6" t="s">
        <v>113</v>
      </c>
      <c r="B130" s="6"/>
      <c r="C130" s="6" t="s">
        <v>19</v>
      </c>
      <c r="D130" s="11"/>
      <c r="E130" s="12">
        <v>1800</v>
      </c>
    </row>
    <row r="131" spans="1:9" ht="12.75" customHeight="1" x14ac:dyDescent="0.25">
      <c r="A131" s="6" t="s">
        <v>114</v>
      </c>
      <c r="B131" s="6"/>
      <c r="C131" s="6" t="s">
        <v>19</v>
      </c>
      <c r="D131" s="11"/>
      <c r="E131" s="12">
        <v>340</v>
      </c>
    </row>
    <row r="132" spans="1:9" ht="12.75" customHeight="1" x14ac:dyDescent="0.25">
      <c r="A132" s="29" t="s">
        <v>115</v>
      </c>
      <c r="B132" s="6"/>
      <c r="C132" s="6" t="s">
        <v>19</v>
      </c>
      <c r="D132" s="11"/>
      <c r="E132" s="12">
        <v>0</v>
      </c>
    </row>
    <row r="133" spans="1:9" ht="12.75" customHeight="1" thickBot="1" x14ac:dyDescent="0.3">
      <c r="A133" s="6"/>
      <c r="B133" s="6"/>
      <c r="C133" s="6"/>
      <c r="D133" s="11"/>
      <c r="E133" s="12"/>
    </row>
    <row r="134" spans="1:9" ht="12.75" customHeight="1" thickBot="1" x14ac:dyDescent="0.3">
      <c r="A134" s="10" t="s">
        <v>116</v>
      </c>
      <c r="B134" s="6"/>
      <c r="C134" s="6"/>
      <c r="D134" s="13"/>
      <c r="E134" s="14">
        <f>SUM(E123:E133)</f>
        <v>80182.214999999997</v>
      </c>
    </row>
    <row r="135" spans="1:9" ht="12.75" customHeight="1" thickBot="1" x14ac:dyDescent="0.3">
      <c r="A135" s="10"/>
      <c r="B135" s="6"/>
      <c r="C135" s="6"/>
      <c r="D135" s="13"/>
      <c r="E135" s="14"/>
    </row>
    <row r="136" spans="1:9" ht="12.75" customHeight="1" thickBot="1" x14ac:dyDescent="0.3">
      <c r="A136" s="10" t="s">
        <v>117</v>
      </c>
      <c r="B136" s="6"/>
      <c r="C136" s="6"/>
      <c r="D136" s="13"/>
      <c r="E136" s="14">
        <f>E37+E40+E58+E65+E72+E86+E95+E101+E106+E111+E116+E120+E134</f>
        <v>806190.22499999998</v>
      </c>
    </row>
    <row r="137" spans="1:9" ht="12.75" customHeight="1" x14ac:dyDescent="0.25">
      <c r="A137" s="10" t="s">
        <v>118</v>
      </c>
      <c r="B137" s="6"/>
      <c r="C137" s="6"/>
      <c r="D137" s="30"/>
      <c r="E137" s="31">
        <v>144000</v>
      </c>
    </row>
    <row r="138" spans="1:9" ht="12.75" customHeight="1" x14ac:dyDescent="0.25">
      <c r="A138" s="10"/>
      <c r="B138" s="6"/>
      <c r="C138" s="6"/>
      <c r="D138" s="30"/>
      <c r="E138" s="31">
        <f>SUM(E136:E137)</f>
        <v>950190.22499999998</v>
      </c>
    </row>
    <row r="139" spans="1:9" ht="12.75" customHeight="1" x14ac:dyDescent="0.25">
      <c r="A139" s="10"/>
      <c r="B139" s="6"/>
      <c r="C139" s="6"/>
      <c r="D139" s="30"/>
      <c r="E139" s="31"/>
    </row>
    <row r="140" spans="1:9" ht="12.75" customHeight="1" x14ac:dyDescent="0.25">
      <c r="A140" s="6"/>
      <c r="B140" s="6"/>
      <c r="C140" s="6"/>
      <c r="D140" s="5"/>
      <c r="E140" s="32"/>
    </row>
    <row r="141" spans="1:9" ht="12.75" customHeight="1" x14ac:dyDescent="0.25">
      <c r="A141" s="6"/>
      <c r="B141" s="6"/>
      <c r="C141" s="6"/>
      <c r="D141" s="5"/>
      <c r="E141" s="32"/>
    </row>
    <row r="142" spans="1:9" ht="12.75" customHeight="1" x14ac:dyDescent="0.25">
      <c r="A142" s="6"/>
      <c r="B142" s="6"/>
      <c r="C142" s="6"/>
      <c r="D142" s="5"/>
      <c r="E142" s="32"/>
    </row>
    <row r="143" spans="1:9" ht="12.75" customHeight="1" x14ac:dyDescent="0.25">
      <c r="A143" s="6"/>
      <c r="B143" s="6"/>
      <c r="C143" s="6"/>
      <c r="D143" s="5"/>
      <c r="E143" s="33"/>
      <c r="H143" s="33"/>
      <c r="I143" s="34"/>
    </row>
    <row r="144" spans="1:9" ht="12.75" customHeight="1" x14ac:dyDescent="0.25">
      <c r="A144" s="10"/>
      <c r="B144" s="6"/>
      <c r="C144" s="6"/>
      <c r="E144" s="35"/>
      <c r="H144" s="35"/>
      <c r="I144" s="34"/>
    </row>
    <row r="145" spans="1:9" ht="12.75" customHeight="1" x14ac:dyDescent="0.25">
      <c r="A145" s="6"/>
      <c r="B145" s="6"/>
      <c r="C145" s="6"/>
      <c r="E145" s="35"/>
      <c r="H145" s="35"/>
      <c r="I145" s="34"/>
    </row>
    <row r="146" spans="1:9" ht="12.75" customHeight="1" x14ac:dyDescent="0.25">
      <c r="A146" s="6"/>
      <c r="B146" s="6"/>
      <c r="C146" s="6"/>
      <c r="E146" s="35"/>
      <c r="H146" s="35"/>
      <c r="I146" s="34"/>
    </row>
    <row r="147" spans="1:9" ht="12.75" customHeight="1" x14ac:dyDescent="0.25">
      <c r="A147" s="6"/>
      <c r="B147" s="6"/>
      <c r="C147" s="6"/>
      <c r="E147" s="35"/>
      <c r="H147" s="35"/>
      <c r="I147" s="34"/>
    </row>
    <row r="148" spans="1:9" ht="12.75" customHeight="1" x14ac:dyDescent="0.25">
      <c r="A148" s="6"/>
      <c r="B148" s="6"/>
      <c r="C148" s="6"/>
      <c r="E148" s="35"/>
      <c r="H148" s="35"/>
      <c r="I148" s="34"/>
    </row>
    <row r="149" spans="1:9" ht="12.75" customHeight="1" x14ac:dyDescent="0.25">
      <c r="A149" s="6"/>
      <c r="B149" s="6"/>
      <c r="C149" s="6"/>
      <c r="E149" s="35"/>
      <c r="H149" s="35"/>
      <c r="I149" s="34"/>
    </row>
    <row r="150" spans="1:9" ht="12.75" customHeight="1" x14ac:dyDescent="0.25">
      <c r="A150" s="10"/>
      <c r="B150" s="6"/>
      <c r="C150" s="6"/>
      <c r="E150" s="35"/>
      <c r="H150" s="35"/>
      <c r="I150" s="34"/>
    </row>
    <row r="151" spans="1:9" ht="12.75" customHeight="1" x14ac:dyDescent="0.25">
      <c r="A151" s="6"/>
      <c r="B151" s="6"/>
      <c r="C151" s="6"/>
      <c r="E151" s="35"/>
      <c r="H151" s="35"/>
      <c r="I151" s="34"/>
    </row>
    <row r="152" spans="1:9" ht="12.75" customHeight="1" x14ac:dyDescent="0.25">
      <c r="A152" s="6"/>
      <c r="B152" s="6"/>
      <c r="C152" s="6"/>
      <c r="E152" s="35"/>
      <c r="H152" s="35"/>
      <c r="I152" s="34"/>
    </row>
    <row r="153" spans="1:9" ht="12.75" customHeight="1" x14ac:dyDescent="0.25">
      <c r="A153" s="6"/>
      <c r="B153" s="6"/>
      <c r="C153" s="6"/>
      <c r="E153" s="35"/>
      <c r="H153" s="35"/>
      <c r="I153" s="34"/>
    </row>
    <row r="154" spans="1:9" ht="12.75" customHeight="1" x14ac:dyDescent="0.25">
      <c r="A154" s="6"/>
      <c r="B154" s="6"/>
      <c r="C154" s="6"/>
      <c r="E154" s="35"/>
      <c r="H154" s="35"/>
      <c r="I154" s="34"/>
    </row>
    <row r="155" spans="1:9" ht="12.75" customHeight="1" x14ac:dyDescent="0.25">
      <c r="A155" s="6"/>
      <c r="B155" s="6"/>
      <c r="C155" s="6"/>
      <c r="E155" s="35"/>
      <c r="H155" s="35"/>
      <c r="I155" s="34"/>
    </row>
    <row r="156" spans="1:9" ht="12.75" customHeight="1" x14ac:dyDescent="0.25">
      <c r="A156" s="6"/>
      <c r="B156" s="6"/>
      <c r="C156" s="6"/>
      <c r="E156" s="35"/>
      <c r="H156" s="35"/>
      <c r="I156" s="34"/>
    </row>
    <row r="157" spans="1:9" ht="12.75" customHeight="1" x14ac:dyDescent="0.25">
      <c r="A157" s="6"/>
      <c r="B157" s="6"/>
      <c r="C157" s="6"/>
      <c r="E157" s="35"/>
      <c r="H157" s="35"/>
      <c r="I157" s="34"/>
    </row>
    <row r="158" spans="1:9" ht="12.75" customHeight="1" x14ac:dyDescent="0.25">
      <c r="A158" s="6"/>
      <c r="B158" s="6"/>
      <c r="C158" s="6"/>
      <c r="E158" s="35"/>
      <c r="H158" s="35"/>
      <c r="I158" s="34"/>
    </row>
    <row r="159" spans="1:9" ht="12.75" customHeight="1" x14ac:dyDescent="0.25">
      <c r="A159" s="6"/>
      <c r="B159" s="6"/>
      <c r="C159" s="6"/>
      <c r="E159" s="35"/>
      <c r="H159" s="35"/>
      <c r="I159" s="34"/>
    </row>
    <row r="160" spans="1:9" ht="12.75" customHeight="1" x14ac:dyDescent="0.25">
      <c r="A160" s="6"/>
      <c r="B160" s="6"/>
      <c r="C160" s="6"/>
      <c r="E160" s="35"/>
      <c r="H160" s="35"/>
      <c r="I160" s="34"/>
    </row>
    <row r="161" spans="1:9" ht="12.75" customHeight="1" x14ac:dyDescent="0.25">
      <c r="A161" s="6"/>
      <c r="B161" s="6"/>
      <c r="C161" s="6"/>
      <c r="E161" s="35"/>
      <c r="H161" s="35"/>
      <c r="I161" s="34"/>
    </row>
    <row r="162" spans="1:9" ht="12.75" customHeight="1" x14ac:dyDescent="0.25">
      <c r="A162" s="10"/>
      <c r="B162" s="6"/>
      <c r="C162" s="6"/>
      <c r="E162" s="35"/>
      <c r="H162" s="36"/>
      <c r="I162" s="34"/>
    </row>
    <row r="163" spans="1:9" ht="12.75" customHeight="1" x14ac:dyDescent="0.25">
      <c r="A163" s="6"/>
      <c r="B163" s="6"/>
      <c r="C163" s="6"/>
      <c r="E163" s="32"/>
    </row>
  </sheetData>
  <printOptions gridLines="1"/>
  <pageMargins left="0" right="0" top="0" bottom="0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11 20 24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Admiralty Club</dc:creator>
  <cp:lastModifiedBy>Admiralty Club</cp:lastModifiedBy>
  <cp:lastPrinted>2024-12-06T20:29:32Z</cp:lastPrinted>
  <dcterms:created xsi:type="dcterms:W3CDTF">2024-11-20T22:27:18Z</dcterms:created>
  <dcterms:modified xsi:type="dcterms:W3CDTF">2024-12-06T20:42:04Z</dcterms:modified>
</cp:coreProperties>
</file>